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-15" windowWidth="28800" windowHeight="648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62913"/>
</workbook>
</file>

<file path=xl/calcChain.xml><?xml version="1.0" encoding="utf-8"?>
<calcChain xmlns="http://schemas.openxmlformats.org/spreadsheetml/2006/main">
  <c r="N22" i="4" l="1"/>
  <c r="N17" i="4" l="1"/>
  <c r="N12" i="4"/>
  <c r="N8" i="4" s="1"/>
  <c r="N11" i="4" l="1"/>
  <c r="N10" i="4"/>
  <c r="M22" i="4" l="1"/>
  <c r="M12" i="4" l="1"/>
  <c r="M17" i="4"/>
  <c r="L17" i="4"/>
  <c r="L22" i="4"/>
  <c r="M8" i="4" l="1"/>
  <c r="M11" i="4"/>
  <c r="M10" i="4"/>
  <c r="L12" i="4"/>
  <c r="L8" i="4" s="1"/>
  <c r="L11" i="4" l="1"/>
  <c r="L10" i="4"/>
  <c r="K22" i="4" l="1"/>
  <c r="K17" i="4"/>
  <c r="K12" i="4" l="1"/>
  <c r="K8" i="4" s="1"/>
  <c r="J22" i="4"/>
  <c r="J17" i="4" l="1"/>
  <c r="K11" i="4"/>
  <c r="K10" i="4"/>
  <c r="J12" i="4"/>
  <c r="J8" i="4" l="1"/>
  <c r="J11" i="4" s="1"/>
  <c r="J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<sst xmlns="http://schemas.openxmlformats.org/spreadsheetml/2006/main" count="93" uniqueCount="41">
  <si>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</si>
  <si>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</si>
  <si>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</si>
  <si>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</si>
  <si>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</si>
  <si>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</si>
  <si>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</si>
  <si>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</si>
  <si>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</si>
  <si>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</si>
  <si>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</si>
  <si>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</si>
  <si>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</si>
  <si>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</si>
  <si>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</si>
  <si>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</si>
  <si>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</si>
  <si>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</si>
  <si>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</si>
  <si>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</si>
  <si>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</si>
  <si>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</si>
  <si>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</si>
  <si>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</si>
  <si>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</si>
  <si>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</si>
  <si>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</si>
  <si>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</si>
  <si>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</si>
  <si>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</si>
  <si>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</si>
  <si>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</si>
  <si>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</si>
  <si>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</si>
  <si>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</si>
  <si>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</si>
  <si>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</si>
  <si>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</si>
  <si>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2021г.</t>
  </si>
  <si>
    <t>Филиал ПАО "Россети Юг" - "Калмэнерго"</t>
  </si>
  <si>
    <t>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</si>
</sst>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M50" sqref="M50:M51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40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/>
      <c r="D6" s="12"/>
      <c r="E6" s="12"/>
      <c r="F6" s="12"/>
      <c r="G6" s="12"/>
      <c r="H6" s="12"/>
      <c r="I6" s="12"/>
      <c r="J6" s="12">
        <v>1.21</v>
      </c>
      <c r="K6" s="12">
        <v>1.234</v>
      </c>
      <c r="L6" s="12">
        <v>3.9159999999999999</v>
      </c>
      <c r="M6" s="12">
        <v>1.147</v>
      </c>
      <c r="N6" s="12">
        <v>1.4319999999999999</v>
      </c>
      <c r="O6" s="10">
        <f>SUM(C6:N6)</f>
        <v>8.9390000000000001</v>
      </c>
      <c r="P6" s="14"/>
    </row>
    <row r="7" spans="1:18" s="3" customFormat="1" ht="25.5" customHeight="1" x14ac:dyDescent="0.2">
      <c r="A7" s="31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/>
      <c r="D8" s="10"/>
      <c r="E8" s="10"/>
      <c r="F8" s="10"/>
      <c r="G8" s="10"/>
      <c r="H8" s="10"/>
      <c r="I8" s="10"/>
      <c r="J8" s="10">
        <f t="shared" ref="J8:K8" si="0">J9+J12+J17+J22+J24</f>
        <v>60732.448000000004</v>
      </c>
      <c r="K8" s="10">
        <f t="shared" si="0"/>
        <v>52064.447999999997</v>
      </c>
      <c r="L8" s="10">
        <f>L9+L12+L17+L22+L24</f>
        <v>72211.971999999994</v>
      </c>
      <c r="M8" s="10">
        <f t="shared" ref="M8:N8" si="1">M9+M12+M17+M22+M24</f>
        <v>74113.08600000001</v>
      </c>
      <c r="N8" s="10">
        <f t="shared" si="1"/>
        <v>79831.304999999993</v>
      </c>
      <c r="O8" s="10">
        <f>SUM(C8:N8)</f>
        <v>338953.25900000002</v>
      </c>
      <c r="R8" s="18"/>
    </row>
    <row r="9" spans="1:18" s="3" customFormat="1" x14ac:dyDescent="0.2">
      <c r="A9" s="8" t="s">
        <v>13</v>
      </c>
      <c r="B9" s="9" t="s">
        <v>37</v>
      </c>
      <c r="C9" s="12"/>
      <c r="D9" s="12"/>
      <c r="E9" s="12"/>
      <c r="F9" s="12"/>
      <c r="G9" s="12"/>
      <c r="H9" s="12"/>
      <c r="I9" s="12"/>
      <c r="J9" s="12">
        <v>12135.661</v>
      </c>
      <c r="K9" s="12">
        <v>3069.7579999999998</v>
      </c>
      <c r="L9" s="12">
        <v>11772.084999999999</v>
      </c>
      <c r="M9" s="12">
        <v>11882.31</v>
      </c>
      <c r="N9" s="12">
        <v>15614.106</v>
      </c>
      <c r="O9" s="10">
        <f>SUM(C9:N9)</f>
        <v>54473.919999999998</v>
      </c>
      <c r="R9" s="18"/>
    </row>
    <row r="10" spans="1:18" s="3" customFormat="1" x14ac:dyDescent="0.2">
      <c r="A10" s="11" t="s">
        <v>14</v>
      </c>
      <c r="B10" s="9" t="s">
        <v>14</v>
      </c>
      <c r="C10" s="13"/>
      <c r="D10" s="13"/>
      <c r="E10" s="13"/>
      <c r="F10" s="13"/>
      <c r="G10" s="13"/>
      <c r="H10" s="13"/>
      <c r="I10" s="13"/>
      <c r="J10" s="13">
        <f t="shared" ref="J10:K10" si="2">J9/J8*100</f>
        <v>19.982169992554883</v>
      </c>
      <c r="K10" s="13">
        <f t="shared" si="2"/>
        <v>5.8960732667327997</v>
      </c>
      <c r="L10" s="13">
        <f t="shared" ref="L10:M10" si="3">L9/L8*100</f>
        <v>16.302123697715942</v>
      </c>
      <c r="M10" s="13">
        <f t="shared" si="3"/>
        <v>16.032674715501656</v>
      </c>
      <c r="N10" s="13">
        <f t="shared" ref="N10" si="4">N9/N8*100</f>
        <v>19.558876057456409</v>
      </c>
      <c r="O10" s="13">
        <f t="shared" ref="O10" si="5">O9/O8*100</f>
        <v>16.071218834334914</v>
      </c>
      <c r="R10" s="18"/>
    </row>
    <row r="11" spans="1:18" s="3" customFormat="1" x14ac:dyDescent="0.2">
      <c r="A11" s="8" t="s">
        <v>15</v>
      </c>
      <c r="B11" s="9" t="s">
        <v>37</v>
      </c>
      <c r="C11" s="10"/>
      <c r="D11" s="10"/>
      <c r="E11" s="10"/>
      <c r="F11" s="10"/>
      <c r="G11" s="10"/>
      <c r="H11" s="10"/>
      <c r="I11" s="10"/>
      <c r="J11" s="10">
        <f t="shared" ref="J11:K11" si="6">J8-J9</f>
        <v>48596.787000000004</v>
      </c>
      <c r="K11" s="10">
        <f t="shared" si="6"/>
        <v>48994.689999999995</v>
      </c>
      <c r="L11" s="10">
        <f t="shared" ref="L11:M11" si="7">L8-L9</f>
        <v>60439.886999999995</v>
      </c>
      <c r="M11" s="10">
        <f t="shared" si="7"/>
        <v>62230.776000000013</v>
      </c>
      <c r="N11" s="10">
        <f t="shared" ref="N11" si="8">N8-N9</f>
        <v>64217.198999999993</v>
      </c>
      <c r="O11" s="10">
        <f>SUM(C11:N11)</f>
        <v>284479.33900000004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/>
      <c r="D12" s="10"/>
      <c r="E12" s="10"/>
      <c r="F12" s="10"/>
      <c r="G12" s="10"/>
      <c r="H12" s="10"/>
      <c r="I12" s="10"/>
      <c r="J12" s="10">
        <f t="shared" ref="J12:K12" si="9">J13+J14+J15+J16</f>
        <v>11381.581</v>
      </c>
      <c r="K12" s="10">
        <f t="shared" si="9"/>
        <v>8377.3580000000002</v>
      </c>
      <c r="L12" s="10">
        <f t="shared" ref="L12:M12" si="10">L13+L14+L15+L16</f>
        <v>7800.1629999999996</v>
      </c>
      <c r="M12" s="10">
        <f t="shared" si="10"/>
        <v>8625.143</v>
      </c>
      <c r="N12" s="10">
        <f t="shared" ref="N12" si="11">N13+N14+N15+N16</f>
        <v>8618.4639999999999</v>
      </c>
      <c r="O12" s="10">
        <f>SUM(C12:N12)</f>
        <v>44802.708999999995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/>
      <c r="D13" s="12"/>
      <c r="E13" s="12"/>
      <c r="F13" s="12"/>
      <c r="G13" s="12"/>
      <c r="H13" s="12"/>
      <c r="I13" s="12"/>
      <c r="J13" s="12">
        <v>1790.413</v>
      </c>
      <c r="K13" s="12">
        <v>1418.566</v>
      </c>
      <c r="L13" s="12">
        <v>1088.421</v>
      </c>
      <c r="M13" s="12">
        <v>1158.173</v>
      </c>
      <c r="N13" s="12">
        <v>1202.4780000000001</v>
      </c>
      <c r="O13" s="10">
        <f>SUM(C13:N13)</f>
        <v>6658.0510000000004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/>
      <c r="D14" s="12"/>
      <c r="E14" s="12"/>
      <c r="F14" s="12"/>
      <c r="G14" s="12"/>
      <c r="H14" s="12"/>
      <c r="I14" s="12"/>
      <c r="J14" s="12">
        <v>9550.5609999999997</v>
      </c>
      <c r="K14" s="12">
        <v>6819.6149999999998</v>
      </c>
      <c r="L14" s="12">
        <v>6561.0129999999999</v>
      </c>
      <c r="M14" s="12">
        <v>7265.067</v>
      </c>
      <c r="N14" s="12">
        <v>7130.0140000000001</v>
      </c>
      <c r="O14" s="10">
        <f t="shared" ref="O14:O24" si="12">SUM(C14:N14)</f>
        <v>37326.269999999997</v>
      </c>
      <c r="R14" s="18"/>
    </row>
    <row r="15" spans="1:18" s="3" customFormat="1" x14ac:dyDescent="0.2">
      <c r="A15" s="11" t="s">
        <v>22</v>
      </c>
      <c r="B15" s="9" t="s">
        <v>37</v>
      </c>
      <c r="C15" s="12"/>
      <c r="D15" s="12"/>
      <c r="E15" s="12"/>
      <c r="F15" s="12"/>
      <c r="G15" s="12"/>
      <c r="H15" s="12"/>
      <c r="I15" s="12"/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0">
        <f t="shared" si="12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/>
      <c r="D16" s="12"/>
      <c r="E16" s="12"/>
      <c r="F16" s="12"/>
      <c r="G16" s="12"/>
      <c r="H16" s="12"/>
      <c r="I16" s="12"/>
      <c r="J16" s="12">
        <v>40.606999999999971</v>
      </c>
      <c r="K16" s="12">
        <v>139.17700000000059</v>
      </c>
      <c r="L16" s="12">
        <v>150.72899999999936</v>
      </c>
      <c r="M16" s="12">
        <v>201.90300000000025</v>
      </c>
      <c r="N16" s="12">
        <v>285.97199999999975</v>
      </c>
      <c r="O16" s="10">
        <f t="shared" si="12"/>
        <v>818.38799999999992</v>
      </c>
      <c r="R16" s="18"/>
    </row>
    <row r="17" spans="1:18" s="3" customFormat="1" x14ac:dyDescent="0.2">
      <c r="A17" s="11" t="s">
        <v>16</v>
      </c>
      <c r="B17" s="9" t="s">
        <v>37</v>
      </c>
      <c r="C17" s="10"/>
      <c r="D17" s="10"/>
      <c r="E17" s="10"/>
      <c r="F17" s="10"/>
      <c r="G17" s="10"/>
      <c r="H17" s="10"/>
      <c r="I17" s="10"/>
      <c r="J17" s="10">
        <f t="shared" ref="J17:K17" si="13">J18+J19+J20+J21</f>
        <v>6302.0670000000009</v>
      </c>
      <c r="K17" s="10">
        <f t="shared" si="13"/>
        <v>12901.107</v>
      </c>
      <c r="L17" s="10">
        <f t="shared" ref="L17:M17" si="14">L18+L19+L20+L21</f>
        <v>14726.977999999999</v>
      </c>
      <c r="M17" s="10">
        <f t="shared" si="14"/>
        <v>13465.29</v>
      </c>
      <c r="N17" s="10">
        <f t="shared" ref="N17" si="15">N18+N19+N20+N21</f>
        <v>12610.026</v>
      </c>
      <c r="O17" s="10">
        <f t="shared" si="12"/>
        <v>60005.468000000001</v>
      </c>
      <c r="R17" s="18"/>
    </row>
    <row r="18" spans="1:18" s="3" customFormat="1" x14ac:dyDescent="0.2">
      <c r="A18" s="16" t="s">
        <v>24</v>
      </c>
      <c r="B18" s="9" t="s">
        <v>37</v>
      </c>
      <c r="C18" s="12"/>
      <c r="D18" s="12"/>
      <c r="E18" s="12"/>
      <c r="F18" s="12"/>
      <c r="G18" s="12"/>
      <c r="H18" s="12"/>
      <c r="I18" s="12"/>
      <c r="J18" s="12">
        <v>998.72199999999998</v>
      </c>
      <c r="K18" s="12">
        <v>5186.4840000000004</v>
      </c>
      <c r="L18" s="12">
        <v>7773.63</v>
      </c>
      <c r="M18" s="12">
        <v>6361.1019999999999</v>
      </c>
      <c r="N18" s="12">
        <v>5576.8760000000002</v>
      </c>
      <c r="O18" s="10">
        <f t="shared" si="12"/>
        <v>25896.813999999998</v>
      </c>
      <c r="R18" s="18"/>
    </row>
    <row r="19" spans="1:18" s="3" customFormat="1" x14ac:dyDescent="0.2">
      <c r="A19" s="16" t="s">
        <v>25</v>
      </c>
      <c r="B19" s="9" t="s">
        <v>37</v>
      </c>
      <c r="C19" s="12"/>
      <c r="D19" s="12"/>
      <c r="E19" s="12"/>
      <c r="F19" s="12"/>
      <c r="G19" s="12"/>
      <c r="H19" s="12"/>
      <c r="I19" s="12"/>
      <c r="J19" s="12">
        <v>1131.5650000000001</v>
      </c>
      <c r="K19" s="12">
        <v>1179.586</v>
      </c>
      <c r="L19" s="12">
        <v>1114.8349999999998</v>
      </c>
      <c r="M19" s="12">
        <v>1116.3820000000003</v>
      </c>
      <c r="N19" s="12">
        <v>1150.297</v>
      </c>
      <c r="O19" s="10">
        <f t="shared" si="12"/>
        <v>5692.6650000000009</v>
      </c>
      <c r="R19" s="18"/>
    </row>
    <row r="20" spans="1:18" s="3" customFormat="1" x14ac:dyDescent="0.2">
      <c r="A20" s="16" t="s">
        <v>26</v>
      </c>
      <c r="B20" s="9" t="s">
        <v>37</v>
      </c>
      <c r="C20" s="12"/>
      <c r="D20" s="12"/>
      <c r="E20" s="12"/>
      <c r="F20" s="12"/>
      <c r="G20" s="12"/>
      <c r="H20" s="12"/>
      <c r="I20" s="12"/>
      <c r="J20" s="12">
        <v>1776.5</v>
      </c>
      <c r="K20" s="12">
        <v>2998.84</v>
      </c>
      <c r="L20" s="12">
        <v>2516.6219999999998</v>
      </c>
      <c r="M20" s="12">
        <v>2478.0590000000002</v>
      </c>
      <c r="N20" s="12">
        <v>2443.7040000000002</v>
      </c>
      <c r="O20" s="10">
        <f t="shared" si="12"/>
        <v>12213.725</v>
      </c>
      <c r="R20" s="18"/>
    </row>
    <row r="21" spans="1:18" s="3" customFormat="1" x14ac:dyDescent="0.2">
      <c r="A21" s="16" t="s">
        <v>27</v>
      </c>
      <c r="B21" s="9" t="s">
        <v>37</v>
      </c>
      <c r="C21" s="12"/>
      <c r="D21" s="12"/>
      <c r="E21" s="12"/>
      <c r="F21" s="12"/>
      <c r="G21" s="12"/>
      <c r="H21" s="12"/>
      <c r="I21" s="12"/>
      <c r="J21" s="12">
        <v>2395.2800000000002</v>
      </c>
      <c r="K21" s="12">
        <v>3536.1970000000001</v>
      </c>
      <c r="L21" s="12">
        <v>3321.8910000000001</v>
      </c>
      <c r="M21" s="12">
        <v>3509.7469999999998</v>
      </c>
      <c r="N21" s="12">
        <v>3439.1489999999999</v>
      </c>
      <c r="O21" s="10">
        <f t="shared" si="12"/>
        <v>16202.263999999999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/>
      <c r="D22" s="10"/>
      <c r="E22" s="10"/>
      <c r="F22" s="10"/>
      <c r="G22" s="10"/>
      <c r="H22" s="10"/>
      <c r="I22" s="10"/>
      <c r="J22" s="10">
        <f t="shared" ref="J22:N22" si="16">J23</f>
        <v>0</v>
      </c>
      <c r="K22" s="10">
        <f t="shared" si="16"/>
        <v>0</v>
      </c>
      <c r="L22" s="10">
        <f t="shared" si="16"/>
        <v>0</v>
      </c>
      <c r="M22" s="10">
        <f t="shared" si="16"/>
        <v>0</v>
      </c>
      <c r="N22" s="10">
        <f t="shared" si="16"/>
        <v>0</v>
      </c>
      <c r="O22" s="10">
        <f t="shared" si="12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12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/>
      <c r="D24" s="12"/>
      <c r="E24" s="12"/>
      <c r="F24" s="12"/>
      <c r="G24" s="12"/>
      <c r="H24" s="12"/>
      <c r="I24" s="12"/>
      <c r="J24" s="12">
        <v>30913.138999999999</v>
      </c>
      <c r="K24" s="12">
        <v>27716.224999999999</v>
      </c>
      <c r="L24" s="12">
        <v>37912.745999999999</v>
      </c>
      <c r="M24" s="12">
        <v>40140.343000000001</v>
      </c>
      <c r="N24" s="12">
        <v>42988.709000000003</v>
      </c>
      <c r="O24" s="10">
        <f t="shared" si="12"/>
        <v>179671.16200000001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17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18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9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20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21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22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22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22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23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22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22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22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22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22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24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22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22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22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22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22"/>
        <v>0</v>
      </c>
    </row>
    <row r="47" spans="1:15" x14ac:dyDescent="0.2">
      <c r="C47" s="23"/>
      <c r="D47" s="23"/>
      <c r="E47" s="24"/>
      <c r="F47" s="23"/>
      <c r="G47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2022-01-18T05:46:42Z</dcterms:modified>
</cp:coreProperties>
</file>