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/>
</workbook>
</file>

<file path=xl/calcChain.xml><?xml version="1.0" encoding="utf-8"?>
<calcChain xmlns="http://schemas.openxmlformats.org/spreadsheetml/2006/main">
  <c r="H9" i="4" l="1"/>
  <c r="H12" i="4" l="1"/>
  <c r="H8" i="4" s="1"/>
  <c r="H22" i="4"/>
  <c r="H17" i="4"/>
  <c r="H11" i="4" l="1"/>
  <c r="H10" i="4"/>
  <c r="G22" i="4"/>
  <c r="F17" i="4" l="1"/>
  <c r="F22" i="4"/>
  <c r="F12" i="4" l="1"/>
  <c r="F8" i="4" s="1"/>
  <c r="F11" i="4" l="1"/>
  <c r="F10" i="4"/>
  <c r="E18" i="4"/>
  <c r="E22" i="4" l="1"/>
  <c r="E17" i="4"/>
  <c r="E12" i="4" l="1"/>
  <c r="D17" i="4" l="1"/>
  <c r="D12" i="4"/>
  <c r="D22" i="4" l="1"/>
  <c r="C12" i="4" l="1"/>
  <c r="C17" i="4"/>
  <c r="O6" i="4"/>
  <c r="C22" i="4"/>
  <c r="C40" i="4"/>
  <c r="C35" i="4"/>
  <c r="O35" i="4" s="1"/>
  <c r="C30" i="4"/>
  <c r="C26" i="4" s="1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40" i="4"/>
  <c r="O30" i="4"/>
  <c r="O27" i="4"/>
  <c r="O23" i="4"/>
  <c r="O22" i="4"/>
  <c r="C28" i="4" l="1"/>
  <c r="O26" i="4"/>
  <c r="O28" i="4" s="1"/>
  <c r="C29" i="4"/>
  <c r="O29" i="4" s="1"/>
  <c r="C8" i="4"/>
  <c r="C11" i="4" s="1"/>
  <c r="D8" i="4"/>
  <c r="C10" i="4" l="1"/>
  <c r="D11" i="4"/>
  <c r="D10" i="4"/>
  <c r="E8" i="4" l="1"/>
  <c r="O9" i="4"/>
  <c r="E10" i="4" l="1"/>
  <c r="E11" i="4"/>
  <c r="O13" i="4" l="1"/>
  <c r="O14" i="4" l="1"/>
  <c r="O15" i="4"/>
  <c r="G12" i="4" l="1"/>
  <c r="O16" i="4"/>
  <c r="O18" i="4"/>
  <c r="O19" i="4"/>
  <c r="O20" i="4" l="1"/>
  <c r="O21" i="4"/>
  <c r="O12" i="4"/>
  <c r="G17" i="4" l="1"/>
  <c r="O17" i="4" l="1"/>
  <c r="G8" i="4"/>
  <c r="G11" i="4" l="1"/>
  <c r="O11" i="4" s="1"/>
  <c r="G10" i="4"/>
  <c r="O8" i="4"/>
  <c r="O10" i="4" s="1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<sst xmlns="http://schemas.openxmlformats.org/spreadsheetml/2006/main" count="93" uniqueCount="41">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</sst>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"/>
    <numFmt numFmtId="169" formatCode="#,##0.0000_ ;[Red]\-#,##0.0000\ "/>
    <numFmt numFmtId="170" formatCode="#,##0.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168" fontId="3" fillId="0" borderId="0" xfId="1" applyNumberFormat="1" applyAlignment="1">
      <alignment horizontal="center"/>
    </xf>
    <xf numFmtId="43" fontId="3" fillId="0" borderId="0" xfId="37" applyFont="1" applyBorder="1"/>
    <xf numFmtId="169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3" fontId="29" fillId="0" borderId="0" xfId="36" applyNumberFormat="1" applyFont="1" applyBorder="1" applyAlignment="1">
      <alignment horizontal="right" vertical="center"/>
    </xf>
    <xf numFmtId="165" fontId="3" fillId="0" borderId="0" xfId="1" applyNumberFormat="1" applyBorder="1" applyAlignment="1">
      <alignment horizontal="center"/>
    </xf>
    <xf numFmtId="168" fontId="3" fillId="0" borderId="0" xfId="1" applyNumberFormat="1" applyBorder="1" applyAlignment="1">
      <alignment horizontal="center"/>
    </xf>
    <xf numFmtId="170" fontId="29" fillId="0" borderId="0" xfId="36" applyNumberFormat="1" applyFont="1" applyBorder="1" applyAlignment="1">
      <alignment horizontal="right" vertical="center"/>
    </xf>
    <xf numFmtId="170" fontId="3" fillId="0" borderId="0" xfId="1" applyNumberFormat="1" applyBorder="1" applyAlignment="1">
      <alignment horizontal="center"/>
    </xf>
    <xf numFmtId="4" fontId="3" fillId="0" borderId="0" xfId="1" applyNumberForma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zoomScale="115" zoomScaleNormal="115" workbookViewId="0">
      <pane xSplit="2" ySplit="2" topLeftCell="C6" activePane="bottomRight" state="frozen"/>
      <selection activeCell="Q68" sqref="Q68"/>
      <selection pane="topRight" activeCell="Q68" sqref="Q68"/>
      <selection pane="bottomLeft" activeCell="Q68" sqref="Q68"/>
      <selection pane="bottomRight" activeCell="G47" sqref="G47:H55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1.5703125" style="2" customWidth="1"/>
    <col min="4" max="4" width="15" style="2" bestFit="1" customWidth="1"/>
    <col min="5" max="5" width="17.5703125" style="2" bestFit="1" customWidth="1"/>
    <col min="6" max="6" width="13.85546875" style="2" bestFit="1" customWidth="1"/>
    <col min="7" max="7" width="12.140625" style="2" customWidth="1"/>
    <col min="8" max="8" width="13.42578125" style="2" bestFit="1" customWidth="1"/>
    <col min="9" max="9" width="11.28515625" style="2" customWidth="1"/>
    <col min="10" max="11" width="10.5703125" style="2" bestFit="1" customWidth="1"/>
    <col min="12" max="12" width="10.7109375" style="2" bestFit="1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40" t="s">
        <v>39</v>
      </c>
      <c r="B1" s="41"/>
    </row>
    <row r="2" spans="1:18" ht="24.75" customHeight="1" x14ac:dyDescent="0.2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8" s="3" customFormat="1" ht="23.25" customHeight="1" x14ac:dyDescent="0.2">
      <c r="A3" s="35" t="s">
        <v>40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7" t="s">
        <v>19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93.477000000000004</v>
      </c>
      <c r="D6" s="12">
        <v>64.165999999999997</v>
      </c>
      <c r="E6" s="12">
        <v>47.56</v>
      </c>
      <c r="F6" s="12">
        <v>29.13</v>
      </c>
      <c r="G6" s="12">
        <v>47.387</v>
      </c>
      <c r="H6" s="12">
        <v>36.582000000000001</v>
      </c>
      <c r="I6" s="12"/>
      <c r="J6" s="12"/>
      <c r="K6" s="12"/>
      <c r="L6" s="12"/>
      <c r="M6" s="12"/>
      <c r="N6" s="12"/>
      <c r="O6" s="26">
        <f>SUM(C6:N6)</f>
        <v>318.30200000000002</v>
      </c>
      <c r="P6" s="14"/>
      <c r="Q6" s="25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 t="shared" ref="C8:D8" si="0">C9+C12+C17+C22+C24</f>
        <v>75850.123999999996</v>
      </c>
      <c r="D8" s="10">
        <f t="shared" si="0"/>
        <v>75666.377000000008</v>
      </c>
      <c r="E8" s="10">
        <f t="shared" ref="E8:F8" si="1">E9+E12+E17+E22+E24</f>
        <v>78184.394</v>
      </c>
      <c r="F8" s="10">
        <f t="shared" si="1"/>
        <v>66583.337</v>
      </c>
      <c r="G8" s="10">
        <f t="shared" ref="G8" si="2">G9+G12+G17+G22+G24</f>
        <v>65700.979000000007</v>
      </c>
      <c r="H8" s="10">
        <f>H9+H12+H17+H22+H24</f>
        <v>68074.733999999997</v>
      </c>
      <c r="I8" s="10"/>
      <c r="J8" s="10"/>
      <c r="K8" s="10"/>
      <c r="L8" s="10"/>
      <c r="M8" s="10"/>
      <c r="N8" s="10"/>
      <c r="O8" s="10">
        <f>SUM(C8:N8)</f>
        <v>430059.94499999995</v>
      </c>
      <c r="R8" s="18"/>
    </row>
    <row r="9" spans="1:18" s="3" customFormat="1" x14ac:dyDescent="0.2">
      <c r="A9" s="8" t="s">
        <v>13</v>
      </c>
      <c r="B9" s="9" t="s">
        <v>37</v>
      </c>
      <c r="C9" s="12">
        <v>17589.112000000001</v>
      </c>
      <c r="D9" s="12">
        <v>14952.807000000001</v>
      </c>
      <c r="E9" s="12">
        <v>15754.016</v>
      </c>
      <c r="F9" s="12">
        <v>9729.1579999999994</v>
      </c>
      <c r="G9" s="12">
        <v>10951.977999999999</v>
      </c>
      <c r="H9" s="12">
        <f>9123.832-53.522</f>
        <v>9070.31</v>
      </c>
      <c r="I9" s="12"/>
      <c r="J9" s="12"/>
      <c r="K9" s="12"/>
      <c r="L9" s="12"/>
      <c r="M9" s="12"/>
      <c r="N9" s="12"/>
      <c r="O9" s="10">
        <f>SUM(C9:N9)</f>
        <v>78047.380999999994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:D10" si="3">C9/C8*100</f>
        <v>23.189298939049856</v>
      </c>
      <c r="D10" s="13">
        <f t="shared" si="3"/>
        <v>19.761494593563004</v>
      </c>
      <c r="E10" s="13">
        <f t="shared" ref="E10:F10" si="4">E9/E8*100</f>
        <v>20.149821715059911</v>
      </c>
      <c r="F10" s="13">
        <f t="shared" si="4"/>
        <v>14.612001197837229</v>
      </c>
      <c r="G10" s="13">
        <f t="shared" ref="G10:H10" si="5">G9/G8*100</f>
        <v>16.669428928905301</v>
      </c>
      <c r="H10" s="13">
        <f t="shared" si="5"/>
        <v>13.324047656212656</v>
      </c>
      <c r="I10" s="13"/>
      <c r="J10" s="13"/>
      <c r="K10" s="13"/>
      <c r="L10" s="13"/>
      <c r="M10" s="13"/>
      <c r="N10" s="13"/>
      <c r="O10" s="13">
        <f t="shared" ref="O10" si="6">O9/O8*100</f>
        <v>18.148023759803998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:D11" si="7">C8-C9</f>
        <v>58261.011999999995</v>
      </c>
      <c r="D11" s="10">
        <f t="shared" si="7"/>
        <v>60713.570000000007</v>
      </c>
      <c r="E11" s="10">
        <f t="shared" ref="E11:F11" si="8">E8-E9</f>
        <v>62430.377999999997</v>
      </c>
      <c r="F11" s="10">
        <f t="shared" si="8"/>
        <v>56854.179000000004</v>
      </c>
      <c r="G11" s="10">
        <f t="shared" ref="G11:H11" si="9">G8-G9</f>
        <v>54749.001000000004</v>
      </c>
      <c r="H11" s="10">
        <f t="shared" si="9"/>
        <v>59004.423999999999</v>
      </c>
      <c r="I11" s="10"/>
      <c r="J11" s="10"/>
      <c r="K11" s="10"/>
      <c r="L11" s="10"/>
      <c r="M11" s="10"/>
      <c r="N11" s="10"/>
      <c r="O11" s="10">
        <f>SUM(C11:N11)</f>
        <v>352012.56400000001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" si="10">C13+C14+C15+C16</f>
        <v>9741.2060000000001</v>
      </c>
      <c r="D12" s="10">
        <f>D13+D14+D15+D16</f>
        <v>9172.8549999999996</v>
      </c>
      <c r="E12" s="10">
        <f>E13+E14+E15+E16</f>
        <v>8935.0660000000007</v>
      </c>
      <c r="F12" s="10">
        <f>F13+F14+F15+F16</f>
        <v>8848.3410000000003</v>
      </c>
      <c r="G12" s="10">
        <f>G13+G14+G15+G16</f>
        <v>8466.7350000000006</v>
      </c>
      <c r="H12" s="10">
        <f>H13+H14+H15+H16</f>
        <v>8282.9230000000007</v>
      </c>
      <c r="I12" s="10"/>
      <c r="J12" s="10"/>
      <c r="K12" s="10"/>
      <c r="L12" s="10"/>
      <c r="M12" s="10"/>
      <c r="N12" s="10"/>
      <c r="O12" s="10">
        <f>SUM(C12:N12)</f>
        <v>53447.126000000004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1421.72</v>
      </c>
      <c r="D13" s="12">
        <v>1271.056</v>
      </c>
      <c r="E13" s="12">
        <v>1239.8409999999999</v>
      </c>
      <c r="F13" s="12">
        <v>1223.645</v>
      </c>
      <c r="G13" s="12">
        <v>1189.335</v>
      </c>
      <c r="H13" s="12">
        <v>1204.7550000000001</v>
      </c>
      <c r="I13" s="12"/>
      <c r="J13" s="12"/>
      <c r="K13" s="12"/>
      <c r="L13" s="12"/>
      <c r="M13" s="12"/>
      <c r="N13" s="12"/>
      <c r="O13" s="10">
        <f>SUM(C13:N13)</f>
        <v>7550.3519999999999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8112.2150000000001</v>
      </c>
      <c r="D14" s="12">
        <v>7666.5789999999997</v>
      </c>
      <c r="E14" s="12">
        <v>7500.0879999999997</v>
      </c>
      <c r="F14" s="12">
        <v>7469.1469999999999</v>
      </c>
      <c r="G14" s="12">
        <v>7161.2370000000001</v>
      </c>
      <c r="H14" s="12">
        <v>6983.6549999999997</v>
      </c>
      <c r="I14" s="12"/>
      <c r="J14" s="12"/>
      <c r="K14" s="12"/>
      <c r="L14" s="12"/>
      <c r="M14" s="12"/>
      <c r="N14" s="12"/>
      <c r="O14" s="10">
        <f t="shared" ref="O14:O24" si="11">SUM(C14:N14)</f>
        <v>44892.920999999995</v>
      </c>
      <c r="R14" s="18"/>
    </row>
    <row r="15" spans="1:18" s="3" customFormat="1" x14ac:dyDescent="0.2">
      <c r="A15" s="11" t="s">
        <v>22</v>
      </c>
      <c r="B15" s="9" t="s">
        <v>37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/>
      <c r="J15" s="12"/>
      <c r="K15" s="12"/>
      <c r="L15" s="12"/>
      <c r="M15" s="12"/>
      <c r="N15" s="12"/>
      <c r="O15" s="10">
        <f t="shared" si="11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207.27100000000064</v>
      </c>
      <c r="D16" s="12">
        <v>235.21999999999935</v>
      </c>
      <c r="E16" s="12">
        <v>195.13700000000063</v>
      </c>
      <c r="F16" s="12">
        <v>155.54899999999998</v>
      </c>
      <c r="G16" s="12">
        <v>116.16300000000047</v>
      </c>
      <c r="H16" s="12">
        <v>94.513000000000005</v>
      </c>
      <c r="I16" s="12"/>
      <c r="J16" s="12"/>
      <c r="K16" s="12"/>
      <c r="L16" s="12"/>
      <c r="M16" s="12"/>
      <c r="N16" s="12"/>
      <c r="O16" s="10">
        <f t="shared" si="11"/>
        <v>1003.8530000000011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" si="12">C18+C19+C20+C21</f>
        <v>15695.391999999998</v>
      </c>
      <c r="D17" s="10">
        <f>D18+D19+D20+D21</f>
        <v>15695.645</v>
      </c>
      <c r="E17" s="10">
        <f>E18+E19+E20+E21</f>
        <v>18900.490000000002</v>
      </c>
      <c r="F17" s="10">
        <f>F18+F19+F20+F21</f>
        <v>17783.852999999999</v>
      </c>
      <c r="G17" s="10">
        <f>G18+G19+G20+G21</f>
        <v>17853.451000000001</v>
      </c>
      <c r="H17" s="10">
        <f>H18+H19+H20+H21</f>
        <v>18757.754000000001</v>
      </c>
      <c r="I17" s="10"/>
      <c r="J17" s="10"/>
      <c r="K17" s="10"/>
      <c r="L17" s="10"/>
      <c r="M17" s="10"/>
      <c r="N17" s="10"/>
      <c r="O17" s="10">
        <f t="shared" si="11"/>
        <v>104686.58500000001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8565.6749999999993</v>
      </c>
      <c r="D18" s="12">
        <v>7460.5219999999999</v>
      </c>
      <c r="E18" s="12">
        <f>11356.645-47.56</f>
        <v>11309.085000000001</v>
      </c>
      <c r="F18" s="12">
        <v>10831.384</v>
      </c>
      <c r="G18" s="12">
        <v>11549.575000000001</v>
      </c>
      <c r="H18" s="12">
        <v>11802.4</v>
      </c>
      <c r="I18" s="12"/>
      <c r="J18" s="12"/>
      <c r="K18" s="12"/>
      <c r="L18" s="12"/>
      <c r="M18" s="12"/>
      <c r="N18" s="12"/>
      <c r="O18" s="10">
        <f t="shared" si="11"/>
        <v>61518.640999999996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1072.9529999999993</v>
      </c>
      <c r="D19" s="12">
        <v>1049.3599999999999</v>
      </c>
      <c r="E19" s="12">
        <v>945.09400000000005</v>
      </c>
      <c r="F19" s="12">
        <v>928.33600000000001</v>
      </c>
      <c r="G19" s="12">
        <v>807.24400000000003</v>
      </c>
      <c r="H19" s="12">
        <v>877.53300000000002</v>
      </c>
      <c r="I19" s="12"/>
      <c r="J19" s="12"/>
      <c r="K19" s="12"/>
      <c r="L19" s="12"/>
      <c r="M19" s="12"/>
      <c r="N19" s="12"/>
      <c r="O19" s="10">
        <f t="shared" si="11"/>
        <v>5680.5199999999995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2786.2559999999994</v>
      </c>
      <c r="D20" s="12">
        <v>3281.6720000000005</v>
      </c>
      <c r="E20" s="12">
        <v>2994.2049999999999</v>
      </c>
      <c r="F20" s="12">
        <v>2489.893</v>
      </c>
      <c r="G20" s="12">
        <v>2618.8550000000009</v>
      </c>
      <c r="H20" s="12">
        <v>2906.7689999999998</v>
      </c>
      <c r="I20" s="12"/>
      <c r="J20" s="12"/>
      <c r="K20" s="12"/>
      <c r="L20" s="12"/>
      <c r="M20" s="12"/>
      <c r="N20" s="12"/>
      <c r="O20" s="10">
        <f t="shared" si="11"/>
        <v>17077.650000000001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3270.5079999999998</v>
      </c>
      <c r="D21" s="12">
        <v>3904.0909999999999</v>
      </c>
      <c r="E21" s="12">
        <v>3652.1060000000002</v>
      </c>
      <c r="F21" s="12">
        <v>3534.24</v>
      </c>
      <c r="G21" s="12">
        <v>2877.777</v>
      </c>
      <c r="H21" s="12">
        <v>3171.0520000000001</v>
      </c>
      <c r="I21" s="12"/>
      <c r="J21" s="12"/>
      <c r="K21" s="12"/>
      <c r="L21" s="12"/>
      <c r="M21" s="12"/>
      <c r="N21" s="12"/>
      <c r="O21" s="10">
        <f t="shared" si="11"/>
        <v>20409.774000000001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H22" si="13">C23</f>
        <v>0</v>
      </c>
      <c r="D22" s="10">
        <f t="shared" si="13"/>
        <v>0</v>
      </c>
      <c r="E22" s="10">
        <f t="shared" si="13"/>
        <v>0</v>
      </c>
      <c r="F22" s="10">
        <f t="shared" si="13"/>
        <v>0</v>
      </c>
      <c r="G22" s="10">
        <f t="shared" si="13"/>
        <v>0</v>
      </c>
      <c r="H22" s="10">
        <f t="shared" si="13"/>
        <v>0</v>
      </c>
      <c r="I22" s="10"/>
      <c r="J22" s="10"/>
      <c r="K22" s="10"/>
      <c r="L22" s="10"/>
      <c r="M22" s="10"/>
      <c r="N22" s="10"/>
      <c r="O22" s="10">
        <f t="shared" si="11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11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32824.413999999997</v>
      </c>
      <c r="D24" s="12">
        <v>35845.07</v>
      </c>
      <c r="E24" s="12">
        <v>34594.822</v>
      </c>
      <c r="F24" s="12">
        <v>30221.985000000001</v>
      </c>
      <c r="G24" s="12">
        <v>28428.814999999999</v>
      </c>
      <c r="H24" s="12">
        <v>31963.746999999999</v>
      </c>
      <c r="I24" s="12"/>
      <c r="J24" s="12"/>
      <c r="K24" s="12"/>
      <c r="L24" s="12"/>
      <c r="M24" s="12"/>
      <c r="N24" s="12"/>
      <c r="O24" s="10">
        <f t="shared" si="11"/>
        <v>193878.853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14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15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16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17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18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19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19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19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20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19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19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19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19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19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21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19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19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19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19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19"/>
        <v>0</v>
      </c>
    </row>
    <row r="46" spans="1:15" x14ac:dyDescent="0.2">
      <c r="C46" s="23"/>
      <c r="D46" s="23"/>
      <c r="E46" s="27"/>
      <c r="F46" s="29"/>
      <c r="G46" s="29"/>
      <c r="H46" s="27"/>
      <c r="M46" s="23"/>
      <c r="N46" s="23"/>
    </row>
    <row r="47" spans="1:15" x14ac:dyDescent="0.2">
      <c r="C47" s="23"/>
      <c r="D47" s="31"/>
      <c r="E47" s="31"/>
      <c r="F47" s="28"/>
      <c r="G47" s="29"/>
      <c r="H47" s="33"/>
      <c r="N47" s="23"/>
    </row>
    <row r="48" spans="1:15" x14ac:dyDescent="0.2">
      <c r="C48" s="23"/>
      <c r="D48" s="24"/>
      <c r="E48" s="29"/>
      <c r="F48" s="30"/>
      <c r="G48" s="29"/>
      <c r="H48" s="30"/>
      <c r="N48" s="23"/>
    </row>
    <row r="49" spans="3:14" x14ac:dyDescent="0.2">
      <c r="C49" s="23"/>
      <c r="E49" s="32"/>
      <c r="F49" s="27"/>
      <c r="G49" s="29"/>
      <c r="H49" s="29"/>
    </row>
    <row r="50" spans="3:14" x14ac:dyDescent="0.2">
      <c r="C50" s="23"/>
      <c r="D50" s="23"/>
      <c r="H50" s="23"/>
      <c r="N50" s="23"/>
    </row>
    <row r="51" spans="3:14" x14ac:dyDescent="0.2">
      <c r="D51" s="23"/>
      <c r="E51" s="23"/>
    </row>
    <row r="52" spans="3:14" x14ac:dyDescent="0.2">
      <c r="F52" s="23"/>
      <c r="G52" s="23"/>
      <c r="H52" s="23"/>
    </row>
    <row r="55" spans="3:14" x14ac:dyDescent="0.2">
      <c r="G55" s="23"/>
      <c r="H55" s="23"/>
    </row>
    <row r="57" spans="3:14" x14ac:dyDescent="0.2">
      <c r="H57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2025-07-15T10:45:22Z</dcterms:modified>
</cp:coreProperties>
</file>